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<sst xmlns="http://schemas.openxmlformats.org/spreadsheetml/2006/main" count="31" uniqueCount="29">
  <si>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Updated by Gubmints 1/2/2013</t>
  </si>
  <si>
    <t>© GubMints.com</t>
  </si>
  <si>
    <t>Taxmageddon on the Middle Class</t>
  </si>
  <si>
    <t>Adjusted Gross Income</t>
  </si>
  <si>
    <t>Less Itemized Deductions</t>
  </si>
  <si>
    <t>Less Exemptions (4 x 3650)</t>
  </si>
  <si>
    <t>= Taxable income</t>
  </si>
  <si>
    <t>Less Long Term Capital  Gains</t>
  </si>
  <si>
    <t>Less Dividends</t>
  </si>
  <si>
    <t>= Income taxed as ordinary income</t>
  </si>
  <si>
    <t>2012 Laws</t>
  </si>
  <si>
    <t>Jan 1, 2013 Tax Deal</t>
  </si>
  <si>
    <t>Item</t>
  </si>
  <si>
    <t>Description</t>
  </si>
  <si>
    <t>Old Rate</t>
  </si>
  <si>
    <t>Old
Value</t>
  </si>
  <si>
    <t>Old Tax
(or Tax Savings)</t>
  </si>
  <si>
    <t>New
Rate</t>
  </si>
  <si>
    <t>New
Value</t>
  </si>
  <si>
    <t>New Tax
(or Tax Savings)</t>
  </si>
  <si>
    <r>
      <t>After-Tax</t>
    </r>
    <r>
      <rPr>
        <b/>
        <u val="single"/>
        <sz val="12"/>
        <rFont val="Arial"/>
        <family val="2"/>
      </rPr>
      <t>∆</t>
    </r>
  </si>
  <si>
    <t>Expiration of Bush Marginal Tax Rate:
  Income tax = $9735 + 25% on income &gt; $70,700</t>
  </si>
  <si>
    <t>NC</t>
  </si>
  <si>
    <t>Long Term  Capital  Gains Rate</t>
  </si>
  <si>
    <t>Qualified Dividends Rate</t>
  </si>
  <si>
    <t>Payroll Tax (taxed on up to $110k of wages)</t>
  </si>
  <si>
    <t>FERS Annuity Contribution</t>
  </si>
  <si>
    <t>Maximum Health Care FSA election (reduce AGI)</t>
  </si>
  <si>
    <t>= After-Tax Burden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</si>
</sst>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;\-[$$-409]#,##0"/>
    <numFmt numFmtId="166" formatCode="0.0%"/>
    <numFmt numFmtId="167" formatCode="[$$-409]#,##0;[RED]\-[$$-409]#,##0"/>
  </numFmts>
  <fonts count="6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M12" sqref="M12"/>
    </sheetView>
  </sheetViews>
  <sheetFormatPr defaultColWidth="12.57421875" defaultRowHeight="12.75"/>
  <cols>
    <col min="1" max="1" width="6.00390625" style="1" customWidth="1"/>
    <col min="2" max="2" width="49.57421875" style="1" customWidth="1"/>
    <col min="3" max="3" width="11.57421875" style="1" customWidth="1"/>
    <col min="4" max="4" width="8.57421875" style="1" customWidth="1"/>
    <col min="5" max="5" width="18.00390625" style="1" customWidth="1"/>
    <col min="6" max="6" width="3.140625" style="1" customWidth="1"/>
    <col min="7" max="7" width="7.8515625" style="1" customWidth="1"/>
    <col min="8" max="8" width="8.7109375" style="1" customWidth="1"/>
    <col min="9" max="9" width="18.00390625" style="1" customWidth="1"/>
    <col min="10" max="16384" width="11.57421875" style="1" customWidth="1"/>
  </cols>
  <sheetData>
    <row r="1" ht="14.25">
      <c r="B1" s="1" t="s">
        <v>0</v>
      </c>
    </row>
    <row r="2" ht="14.25">
      <c r="B2" s="1" t="s">
        <v>1</v>
      </c>
    </row>
    <row r="3" ht="14.25">
      <c r="B3" s="2" t="s">
        <v>2</v>
      </c>
    </row>
    <row r="5" spans="2:3" ht="14.25">
      <c r="B5" s="1" t="s">
        <v>3</v>
      </c>
      <c r="C5" s="1">
        <v>131200</v>
      </c>
    </row>
    <row r="6" spans="2:3" ht="14.25">
      <c r="B6" s="1" t="s">
        <v>4</v>
      </c>
      <c r="C6" s="1">
        <v>-31000</v>
      </c>
    </row>
    <row r="7" spans="2:3" ht="14.25">
      <c r="B7" s="1" t="s">
        <v>5</v>
      </c>
      <c r="C7" s="3">
        <f>-4*3650</f>
        <v>-14600</v>
      </c>
    </row>
    <row r="8" spans="2:4" ht="14.25">
      <c r="B8" s="1" t="s">
        <v>6</v>
      </c>
      <c r="D8" s="4">
        <f>SUM(C5:C7)</f>
        <v>85600</v>
      </c>
    </row>
    <row r="10" spans="2:3" ht="14.25">
      <c r="B10" s="1" t="s">
        <v>7</v>
      </c>
      <c r="C10" s="1">
        <v>-8000</v>
      </c>
    </row>
    <row r="11" spans="2:3" ht="14.25">
      <c r="B11" s="1" t="s">
        <v>8</v>
      </c>
      <c r="C11" s="3">
        <v>-2600</v>
      </c>
    </row>
    <row r="12" spans="2:4" ht="14.25">
      <c r="B12" s="1" t="s">
        <v>9</v>
      </c>
      <c r="D12" s="4">
        <f>SUM(C5:C11)</f>
        <v>75000</v>
      </c>
    </row>
    <row r="13" ht="14.25">
      <c r="D13" s="4"/>
    </row>
    <row r="14" spans="3:9" ht="14.25">
      <c r="C14" s="5" t="s">
        <v>10</v>
      </c>
      <c r="D14" s="5"/>
      <c r="E14" s="5"/>
      <c r="G14" s="5" t="s">
        <v>11</v>
      </c>
      <c r="H14" s="5"/>
      <c r="I14" s="5"/>
    </row>
    <row r="15" spans="1:11" ht="27">
      <c r="A15" s="6" t="s">
        <v>12</v>
      </c>
      <c r="B15" s="6" t="s">
        <v>13</v>
      </c>
      <c r="C15" s="6" t="s">
        <v>14</v>
      </c>
      <c r="D15" s="7" t="s">
        <v>15</v>
      </c>
      <c r="E15" s="7" t="s">
        <v>16</v>
      </c>
      <c r="F15" s="6"/>
      <c r="G15" s="7" t="s">
        <v>17</v>
      </c>
      <c r="H15" s="7" t="s">
        <v>18</v>
      </c>
      <c r="I15" s="7" t="s">
        <v>19</v>
      </c>
      <c r="J15" s="2" t="s">
        <v>20</v>
      </c>
      <c r="K15" s="3"/>
    </row>
    <row r="16" spans="1:10" ht="27">
      <c r="A16" s="8">
        <v>1</v>
      </c>
      <c r="B16" s="9" t="s">
        <v>21</v>
      </c>
      <c r="C16" s="10">
        <v>0.25</v>
      </c>
      <c r="D16" s="1">
        <v>75000</v>
      </c>
      <c r="E16" s="1">
        <f>9735+C16*(D16-70700)</f>
        <v>10810</v>
      </c>
      <c r="G16" s="11">
        <v>0.25</v>
      </c>
      <c r="H16" s="1">
        <v>75000</v>
      </c>
      <c r="I16" s="1">
        <f>9735+G16*(H16-70700)</f>
        <v>10810</v>
      </c>
      <c r="J16" s="12" t="s">
        <v>22</v>
      </c>
    </row>
    <row r="17" spans="1:10" ht="14.25">
      <c r="A17" s="8">
        <v>2</v>
      </c>
      <c r="B17" s="1" t="s">
        <v>23</v>
      </c>
      <c r="C17" s="10">
        <v>0.2</v>
      </c>
      <c r="D17" s="1">
        <v>8000</v>
      </c>
      <c r="E17" s="1">
        <f>D17*C17</f>
        <v>1600</v>
      </c>
      <c r="G17" s="11">
        <v>0.2</v>
      </c>
      <c r="H17" s="1">
        <f>D17</f>
        <v>8000</v>
      </c>
      <c r="I17" s="1">
        <f>H17*G17</f>
        <v>1600</v>
      </c>
      <c r="J17" s="12" t="s">
        <v>22</v>
      </c>
    </row>
    <row r="18" spans="1:10" ht="14.25">
      <c r="A18" s="8">
        <v>3</v>
      </c>
      <c r="B18" s="1" t="s">
        <v>24</v>
      </c>
      <c r="C18" s="10">
        <v>0.15</v>
      </c>
      <c r="D18" s="1">
        <v>2600</v>
      </c>
      <c r="E18" s="1">
        <f>D18*C18</f>
        <v>390</v>
      </c>
      <c r="G18" s="11">
        <v>0.15</v>
      </c>
      <c r="H18" s="1">
        <f>D18</f>
        <v>2600</v>
      </c>
      <c r="I18" s="1">
        <f>H18*G18</f>
        <v>390</v>
      </c>
      <c r="J18" s="12" t="s">
        <v>22</v>
      </c>
    </row>
    <row r="19" spans="1:10" ht="14.25">
      <c r="A19" s="8">
        <v>4</v>
      </c>
      <c r="B19" s="1" t="s">
        <v>25</v>
      </c>
      <c r="C19" s="10">
        <v>0.042</v>
      </c>
      <c r="D19" s="1">
        <v>110000</v>
      </c>
      <c r="E19" s="1">
        <f>0.042*110000</f>
        <v>4620</v>
      </c>
      <c r="G19" s="10">
        <v>0.062</v>
      </c>
      <c r="H19" s="1">
        <v>110000</v>
      </c>
      <c r="I19" s="1">
        <f>0.062*H19</f>
        <v>6820</v>
      </c>
      <c r="J19" s="1">
        <f>I19-E19</f>
        <v>2200</v>
      </c>
    </row>
    <row r="20" spans="1:10" ht="14.25">
      <c r="A20" s="8">
        <v>5</v>
      </c>
      <c r="B20" s="1" t="s">
        <v>26</v>
      </c>
      <c r="C20" s="10">
        <v>0</v>
      </c>
      <c r="D20" s="1">
        <v>12000</v>
      </c>
      <c r="E20" s="1">
        <f>0</f>
        <v>0</v>
      </c>
      <c r="G20" s="10">
        <v>0.004</v>
      </c>
      <c r="H20" s="1">
        <v>120000</v>
      </c>
      <c r="I20" s="1">
        <f>H20*G20</f>
        <v>480</v>
      </c>
      <c r="J20" s="1">
        <f>I20-E20</f>
        <v>480</v>
      </c>
    </row>
    <row r="21" spans="1:10" ht="14.25">
      <c r="A21" s="8">
        <v>6</v>
      </c>
      <c r="B21" s="1" t="s">
        <v>27</v>
      </c>
      <c r="C21" s="10">
        <v>0.25</v>
      </c>
      <c r="D21" s="1">
        <v>-5000</v>
      </c>
      <c r="E21" s="3">
        <f>D21*C16</f>
        <v>-1250</v>
      </c>
      <c r="G21" s="11">
        <v>0.25</v>
      </c>
      <c r="H21" s="1">
        <v>-2500</v>
      </c>
      <c r="I21" s="3">
        <f>H21*G21</f>
        <v>-625</v>
      </c>
      <c r="J21" s="3">
        <f>I21-E21</f>
        <v>625</v>
      </c>
    </row>
    <row r="22" spans="2:10" ht="14.25">
      <c r="B22" s="13" t="s">
        <v>28</v>
      </c>
      <c r="C22" s="13"/>
      <c r="D22" s="13"/>
      <c r="E22" s="14">
        <f>SUM(E16:E21)</f>
        <v>16170</v>
      </c>
      <c r="F22" s="13"/>
      <c r="G22" s="13"/>
      <c r="H22" s="13"/>
      <c r="I22" s="14">
        <f>SUM(I16:I21)</f>
        <v>19475</v>
      </c>
      <c r="J22" s="15">
        <f>SUM(J16:J21)</f>
        <v>3305</v>
      </c>
    </row>
  </sheetData>
  <sheetProtection selectLockedCells="1" selectUnlockedCells="1"/>
  <mergeCells count="2">
    <mergeCell ref="C14:E14"/>
    <mergeCell ref="G14:I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W</dc:creator>
  <cp:keywords/>
  <dc:description/>
  <cp:lastModifiedBy>Eddie W</cp:lastModifiedBy>
  <dcterms:created xsi:type="dcterms:W3CDTF">2012-11-30T23:04:20Z</dcterms:created>
  <dcterms:modified xsi:type="dcterms:W3CDTF">2013-01-03T00:12:52Z</dcterms:modified>
  <cp:category/>
  <cp:version/>
  <cp:contentType/>
  <cp:contentStatus/>
  <cp:revision>1</cp:revision>
</cp:coreProperties>
</file>